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COM/Documents partages/DCE_2025-277_CARTE_INTERACTIVE/3. Préparation DCE/DCE_version de travail/"/>
    </mc:Choice>
  </mc:AlternateContent>
  <xr:revisionPtr revIDLastSave="653" documentId="11_298B4E9D63153DA8FE37D1E682A298E73A6CE280" xr6:coauthVersionLast="47" xr6:coauthVersionMax="47" xr10:uidLastSave="{9DE5BD1D-8E05-418F-8552-8C7E58A95277}"/>
  <bookViews>
    <workbookView xWindow="-108" yWindow="-108" windowWidth="23256" windowHeight="12720" activeTab="1" xr2:uid="{00000000-000D-0000-FFFF-FFFF00000000}"/>
  </bookViews>
  <sheets>
    <sheet name="DPGF" sheetId="13" r:id="rId1"/>
    <sheet name="BPU" sheetId="2" r:id="rId2"/>
    <sheet name="BPP" sheetId="12" r:id="rId3"/>
    <sheet name="DQE" sheetId="11" r:id="rId4"/>
  </sheets>
  <definedNames>
    <definedName name="_xlnm.Print_Area" localSheetId="2">BPP!$A$1:$F$12</definedName>
    <definedName name="_xlnm.Print_Area" localSheetId="1">BPU!$A$1:$F$32</definedName>
    <definedName name="_xlnm.Print_Area" localSheetId="0">DPGF!$A$1:$I$18</definedName>
    <definedName name="_xlnm.Print_Area" localSheetId="3">DQE!$A$1:$H$39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1" l="1"/>
  <c r="C27" i="11"/>
  <c r="D27" i="11"/>
  <c r="F27" i="11"/>
  <c r="G27" i="11"/>
  <c r="F36" i="11" l="1"/>
  <c r="F37" i="11"/>
  <c r="F35" i="11"/>
  <c r="F28" i="11"/>
  <c r="F29" i="11"/>
  <c r="F30" i="11"/>
  <c r="F31" i="11"/>
  <c r="F32" i="11"/>
  <c r="F33" i="11"/>
  <c r="F18" i="11"/>
  <c r="F19" i="11"/>
  <c r="F20" i="11"/>
  <c r="F21" i="11"/>
  <c r="F22" i="11"/>
  <c r="F23" i="11"/>
  <c r="F24" i="11"/>
  <c r="F25" i="11"/>
  <c r="F17" i="11"/>
  <c r="F13" i="11"/>
  <c r="F14" i="11"/>
  <c r="F15" i="11"/>
  <c r="F12" i="11"/>
  <c r="C15" i="11"/>
  <c r="D15" i="13"/>
  <c r="H9" i="13"/>
  <c r="G15" i="13"/>
  <c r="F15" i="13"/>
  <c r="E15" i="13"/>
  <c r="H13" i="13"/>
  <c r="H12" i="13"/>
  <c r="H11" i="13"/>
  <c r="H10" i="13"/>
  <c r="H15" i="13" l="1"/>
  <c r="B36" i="11" l="1"/>
  <c r="C36" i="11"/>
  <c r="D36" i="11"/>
  <c r="B37" i="11"/>
  <c r="C37" i="11"/>
  <c r="D37" i="11"/>
  <c r="C35" i="11"/>
  <c r="D35" i="11"/>
  <c r="B35" i="11"/>
  <c r="B28" i="11"/>
  <c r="C28" i="11"/>
  <c r="D28" i="11"/>
  <c r="G28" i="11"/>
  <c r="B29" i="11"/>
  <c r="C29" i="11"/>
  <c r="D29" i="11"/>
  <c r="G29" i="11"/>
  <c r="B30" i="11"/>
  <c r="C30" i="11"/>
  <c r="D30" i="11"/>
  <c r="G30" i="11"/>
  <c r="B31" i="11"/>
  <c r="C31" i="11"/>
  <c r="D31" i="11"/>
  <c r="G31" i="11"/>
  <c r="B32" i="11"/>
  <c r="C32" i="11"/>
  <c r="D32" i="11"/>
  <c r="G32" i="11"/>
  <c r="B33" i="11"/>
  <c r="D33" i="11"/>
  <c r="G33" i="11"/>
  <c r="B6" i="12"/>
  <c r="G35" i="11"/>
  <c r="G36" i="11"/>
  <c r="G37" i="11"/>
  <c r="B26" i="11"/>
  <c r="D18" i="11"/>
  <c r="D19" i="11"/>
  <c r="D20" i="11"/>
  <c r="D21" i="11"/>
  <c r="D22" i="11"/>
  <c r="D23" i="11"/>
  <c r="D24" i="11"/>
  <c r="D25" i="11"/>
  <c r="D17" i="11"/>
  <c r="C20" i="11"/>
  <c r="C21" i="11"/>
  <c r="C22" i="11"/>
  <c r="C23" i="11"/>
  <c r="C24" i="11"/>
  <c r="C25" i="11"/>
  <c r="C17" i="11"/>
  <c r="B18" i="11"/>
  <c r="B19" i="11"/>
  <c r="B20" i="11"/>
  <c r="B21" i="11"/>
  <c r="B22" i="11"/>
  <c r="B23" i="11"/>
  <c r="B24" i="11"/>
  <c r="B25" i="11"/>
  <c r="B17" i="11"/>
  <c r="B16" i="11"/>
  <c r="G13" i="11"/>
  <c r="G14" i="11"/>
  <c r="G15" i="11"/>
  <c r="D13" i="11"/>
  <c r="D14" i="11"/>
  <c r="D15" i="11"/>
  <c r="C14" i="11"/>
  <c r="C12" i="11"/>
  <c r="B13" i="11"/>
  <c r="B14" i="11"/>
  <c r="B15" i="11"/>
  <c r="B12" i="11"/>
  <c r="B11" i="11"/>
  <c r="D12" i="11"/>
  <c r="G25" i="11"/>
  <c r="G24" i="11"/>
  <c r="G23" i="11"/>
  <c r="G22" i="11"/>
  <c r="G21" i="11"/>
  <c r="G20" i="11"/>
  <c r="G19" i="11"/>
  <c r="G18" i="11"/>
  <c r="G17" i="11"/>
  <c r="G12" i="11"/>
  <c r="G38" i="11" l="1"/>
</calcChain>
</file>

<file path=xl/sharedStrings.xml><?xml version="1.0" encoding="utf-8"?>
<sst xmlns="http://schemas.openxmlformats.org/spreadsheetml/2006/main" count="113" uniqueCount="90">
  <si>
    <t>Etablissement Public d’Aménagement EUROMEDITERRANEE</t>
  </si>
  <si>
    <t>Décomposition du Prix Global et Forfaitaire (DPGF)</t>
  </si>
  <si>
    <t>Mise à jour et maintenance de la carte interactive de l’EPA Euroméditerranée</t>
  </si>
  <si>
    <t>N° de prix</t>
  </si>
  <si>
    <t>Intitulé</t>
  </si>
  <si>
    <t>Année 1</t>
  </si>
  <si>
    <t>Année 2</t>
  </si>
  <si>
    <t>Année 3</t>
  </si>
  <si>
    <t>Année 4</t>
  </si>
  <si>
    <t>TOTAL</t>
  </si>
  <si>
    <t>Tranche ferme</t>
  </si>
  <si>
    <t>Mise à disposition de l'outil</t>
  </si>
  <si>
    <r>
      <t xml:space="preserve">Garantie des prestations 
</t>
    </r>
    <r>
      <rPr>
        <i/>
        <sz val="10"/>
        <rFont val="Aptos Display"/>
        <family val="2"/>
      </rPr>
      <t>(1 an, soit 10 mois au titre de la première année et 2 mois au titre de la deuxième année)</t>
    </r>
  </si>
  <si>
    <r>
      <t xml:space="preserve">Maintenance préventive, au terme de la garantie
</t>
    </r>
    <r>
      <rPr>
        <i/>
        <sz val="10"/>
        <rFont val="Aptos Display"/>
        <family val="2"/>
      </rPr>
      <t>(soit 10 mois au titre de la deuxième année et 12 mois au titre des années suivantes)</t>
    </r>
  </si>
  <si>
    <r>
      <t xml:space="preserve">Maintenance corrective, au terme de la garantie
</t>
    </r>
    <r>
      <rPr>
        <i/>
        <sz val="10"/>
        <rFont val="Aptos Display"/>
        <family val="2"/>
      </rPr>
      <t>(soit 10 mois au titre de la deuxième année et 12 mois au titre des années suivantes)</t>
    </r>
  </si>
  <si>
    <r>
      <t xml:space="preserve">Hébergement
</t>
    </r>
    <r>
      <rPr>
        <i/>
        <sz val="10"/>
        <rFont val="Aptos Display"/>
        <family val="2"/>
      </rPr>
      <t>(soit 10 mois au titre de la première année et 12 mois au titre des années suivantes)</t>
    </r>
  </si>
  <si>
    <t>TO1</t>
  </si>
  <si>
    <t>Accompagnement aux opérations de transfert</t>
  </si>
  <si>
    <t>Montant total (en euros HT)</t>
  </si>
  <si>
    <t>Merci de compléter les cases bleues.</t>
  </si>
  <si>
    <t>Bordereau des Prix Unitaires (BPU)</t>
  </si>
  <si>
    <t>Unité</t>
  </si>
  <si>
    <t>Prix unitaire €HT</t>
  </si>
  <si>
    <t>Contenus représentant l'existant</t>
  </si>
  <si>
    <t>1.1</t>
  </si>
  <si>
    <t>Réalisation du plan 3D réaliste 
(MNT, orthophotographie et bâtiments en 3D)</t>
  </si>
  <si>
    <t>Le premier km²</t>
  </si>
  <si>
    <t>1.2</t>
  </si>
  <si>
    <t>Le suivant</t>
  </si>
  <si>
    <t>1.3</t>
  </si>
  <si>
    <t>Texturation haute définition de bâtiments à partir d'une prise de vue sol</t>
  </si>
  <si>
    <t>Kml de façade</t>
  </si>
  <si>
    <t>1.4</t>
  </si>
  <si>
    <t>Génération de la voirie en 3D réaliste et détaillée</t>
  </si>
  <si>
    <t>Kml de voirie</t>
  </si>
  <si>
    <t>Contenus représentant les projets</t>
  </si>
  <si>
    <t>2.1</t>
  </si>
  <si>
    <t xml:space="preserve">Modélisation 3D détaillée de plan d’urbanisme ou d'aménagement paysager (incluant volume simple pour projet bâti non défini) </t>
  </si>
  <si>
    <t>1 à 5 ha (prix à l'hectare)</t>
  </si>
  <si>
    <t>2.2</t>
  </si>
  <si>
    <t>5 à 10 ha (prix à l'hectare)</t>
  </si>
  <si>
    <t>2.3</t>
  </si>
  <si>
    <t>Plus de 10 ha (prix à l'hectare)</t>
  </si>
  <si>
    <t>2.4</t>
  </si>
  <si>
    <t>Modélisation architecturale 3D à partir des dwg 
(SDP entre 100 et 1 000 m² SDP)</t>
  </si>
  <si>
    <t>Forfait</t>
  </si>
  <si>
    <t>2.5</t>
  </si>
  <si>
    <t>Modélisation architecturale 3D à partir des dwg 
(SDP entre 1 001 et 3 000 m² SDP)</t>
  </si>
  <si>
    <t>2.6</t>
  </si>
  <si>
    <t>Modélisation architecturale 3D à partir des dwg 
(SDP entre 3 001 et 6 000 m² SDP)</t>
  </si>
  <si>
    <t>2.7</t>
  </si>
  <si>
    <t>Modélisation architecturale 3D à partir des dwg 
(SDP entre 6 001 et 10 000 m² SDP)</t>
  </si>
  <si>
    <t>2.8</t>
  </si>
  <si>
    <t>Modélisation architecturale 3D à partir des dwg 
(SDP entre 10 001 et 20 000 m² SDP)</t>
  </si>
  <si>
    <t>2.9</t>
  </si>
  <si>
    <t>Insertion d'un bâtiment déjà modélisé en 3D respectant le CCTP du maître d'ouvrage</t>
  </si>
  <si>
    <t>Prestations associées</t>
  </si>
  <si>
    <t>3.1</t>
  </si>
  <si>
    <t>3.2</t>
  </si>
  <si>
    <t>Projet</t>
  </si>
  <si>
    <t>3.3</t>
  </si>
  <si>
    <t>Film simple (rendu maquette)</t>
  </si>
  <si>
    <t>Minute</t>
  </si>
  <si>
    <t>3.4</t>
  </si>
  <si>
    <t>Perspective HD</t>
  </si>
  <si>
    <t>L’image</t>
  </si>
  <si>
    <t>3.5</t>
  </si>
  <si>
    <t>Film HD Précalculé</t>
  </si>
  <si>
    <t>3.6</t>
  </si>
  <si>
    <t>Formation collaborateur</t>
  </si>
  <si>
    <t>L'heure</t>
  </si>
  <si>
    <t>3.7</t>
  </si>
  <si>
    <t>Réunion dans les locaux de l'EPAEM (en dehors des réunions trimestrielles de suivi)</t>
  </si>
  <si>
    <t>La demi-journée</t>
  </si>
  <si>
    <t>Bordereau des Prix Plafonds (BPP)</t>
  </si>
  <si>
    <t>4.1</t>
  </si>
  <si>
    <t>Infographiste (Design d’interface, infographie 2D/3D, médias 2D/3D)</t>
  </si>
  <si>
    <t>Demi-journée</t>
  </si>
  <si>
    <t>4.2</t>
  </si>
  <si>
    <t>Chef de projet spécialisé en applications de simulation</t>
  </si>
  <si>
    <t>4.3</t>
  </si>
  <si>
    <t>Ingénieur - Développeur d’applications sur le simulateur</t>
  </si>
  <si>
    <t>Détail Quantitatif Estimatif (DQE)</t>
  </si>
  <si>
    <t>Carte interactive 3D</t>
  </si>
  <si>
    <t xml:space="preserve">Le DQE se complète automatiquement grâce aux prix unitaires indiqués dans le BPU et le BPP. </t>
  </si>
  <si>
    <t>Quantité estimative</t>
  </si>
  <si>
    <t>Montant €HT</t>
  </si>
  <si>
    <t>Maintenance évolutive</t>
  </si>
  <si>
    <t>MONTANT TOTAL ESTIMATIF € HT</t>
  </si>
  <si>
    <t>Intégration d’un projet dans le cadre d’une interface 3D d’aide à la décision (concours d’archi)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</si>
</sst>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8">
    <font>
      <sz val="10"/>
      <name val="Arial"/>
    </font>
    <font>
      <sz val="10"/>
      <name val="Arial"/>
      <family val="2"/>
    </font>
    <font>
      <sz val="11"/>
      <name val="SolexRegular"/>
    </font>
    <font>
      <b/>
      <sz val="22"/>
      <name val="SolexRegular"/>
    </font>
    <font>
      <sz val="8"/>
      <name val="Arial"/>
    </font>
    <font>
      <sz val="10"/>
      <color theme="1"/>
      <name val="Aptos Display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4"/>
      <color rgb="FFFF0000"/>
      <name val="Aptos Display"/>
      <family val="2"/>
    </font>
    <font>
      <sz val="8"/>
      <name val="Arial"/>
      <family val="2"/>
    </font>
    <font>
      <sz val="11"/>
      <name val="Aptos Display"/>
      <family val="2"/>
    </font>
    <font>
      <b/>
      <sz val="22"/>
      <name val="Aptos Display"/>
      <family val="2"/>
    </font>
    <font>
      <b/>
      <sz val="18"/>
      <name val="Aptos Display"/>
      <family val="2"/>
    </font>
    <font>
      <i/>
      <sz val="10"/>
      <name val="Aptos Display"/>
      <family val="2"/>
    </font>
    <font>
      <i/>
      <sz val="10"/>
      <color rgb="FFFF0000"/>
      <name val="Aptos Display"/>
      <family val="2"/>
    </font>
    <font>
      <b/>
      <u/>
      <sz val="10"/>
      <name val="Aptos Display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1"/>
      </patternFill>
    </fill>
    <fill>
      <patternFill patternType="solid">
        <fgColor theme="4" tint="0.59999389629810485"/>
        <bgColor indexed="64"/>
      </patternFill>
    </fill>
    <fill>
      <patternFill patternType="lightUp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17" fillId="0" borderId="8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7" fillId="0" borderId="12" xfId="1" applyFont="1" applyBorder="1" applyAlignment="1">
      <alignment horizontal="left" vertical="center" wrapText="1"/>
    </xf>
    <xf numFmtId="0" fontId="7" fillId="6" borderId="1" xfId="1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164" fontId="7" fillId="6" borderId="1" xfId="1" applyNumberFormat="1" applyFont="1" applyFill="1" applyBorder="1" applyAlignment="1">
      <alignment horizontal="center" vertical="center"/>
    </xf>
    <xf numFmtId="0" fontId="7" fillId="0" borderId="16" xfId="1" applyFont="1" applyBorder="1" applyAlignment="1">
      <alignment horizontal="left" vertical="center" wrapText="1"/>
    </xf>
    <xf numFmtId="0" fontId="7" fillId="6" borderId="16" xfId="1" applyFont="1" applyFill="1" applyBorder="1" applyAlignment="1">
      <alignment horizontal="center" vertical="center" wrapText="1"/>
    </xf>
    <xf numFmtId="164" fontId="7" fillId="6" borderId="16" xfId="1" applyNumberFormat="1" applyFont="1" applyFill="1" applyBorder="1" applyAlignment="1">
      <alignment horizontal="center" vertical="center"/>
    </xf>
    <xf numFmtId="164" fontId="7" fillId="0" borderId="17" xfId="1" applyNumberFormat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 wrapText="1"/>
    </xf>
    <xf numFmtId="164" fontId="7" fillId="5" borderId="7" xfId="1" applyNumberFormat="1" applyFont="1" applyFill="1" applyBorder="1" applyAlignment="1">
      <alignment horizontal="center" vertical="center"/>
    </xf>
    <xf numFmtId="164" fontId="7" fillId="6" borderId="19" xfId="1" applyNumberFormat="1" applyFont="1" applyFill="1" applyBorder="1" applyAlignment="1">
      <alignment horizontal="center" vertical="center"/>
    </xf>
    <xf numFmtId="164" fontId="7" fillId="8" borderId="16" xfId="1" applyNumberFormat="1" applyFont="1" applyFill="1" applyBorder="1" applyAlignment="1">
      <alignment horizontal="center" vertical="center" wrapText="1"/>
    </xf>
    <xf numFmtId="164" fontId="7" fillId="8" borderId="16" xfId="1" applyNumberFormat="1" applyFont="1" applyFill="1" applyBorder="1" applyAlignment="1">
      <alignment horizontal="center" vertical="center"/>
    </xf>
    <xf numFmtId="164" fontId="7" fillId="8" borderId="17" xfId="1" applyNumberFormat="1" applyFont="1" applyFill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8" fontId="7" fillId="9" borderId="1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6" fillId="8" borderId="15" xfId="1" applyFont="1" applyFill="1" applyBorder="1" applyAlignment="1">
      <alignment horizontal="right" vertical="center" wrapText="1"/>
    </xf>
    <xf numFmtId="0" fontId="6" fillId="8" borderId="16" xfId="1" applyFont="1" applyFill="1" applyBorder="1" applyAlignment="1">
      <alignment horizontal="right" vertical="center" wrapText="1"/>
    </xf>
    <xf numFmtId="0" fontId="16" fillId="0" borderId="0" xfId="1" applyFont="1" applyAlignment="1">
      <alignment horizontal="center"/>
    </xf>
    <xf numFmtId="0" fontId="6" fillId="0" borderId="1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3924300</xdr:colOff>
      <xdr:row>1</xdr:row>
      <xdr:rowOff>38100</xdr:rowOff>
    </xdr:from>
    <xdr:to>
      <xdr:col>4</xdr:col>
      <xdr:colOff>438150</xdr:colOff>
      <xdr:row>3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8D7333-D8B0-4000-A0EF-7D42530FE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5343525" y="20002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142875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149225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17FB9A-1620-47EF-B6F5-06431B69B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1</xdr:row>
      <xdr:rowOff>28575</xdr:rowOff>
    </xdr:from>
    <xdr:to>
      <xdr:col>4</xdr:col>
      <xdr:colOff>92075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D3B29-531F-402C-8FF0-2935E3D10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019550" y="190500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3143-845B-4981-8D37-ADEC406AA473}">
  <sheetPr>
    <pageSetUpPr fitToPage="1"/>
  </sheetPr>
  <dimension ref="B1:H17"/>
  <sheetViews>
    <sheetView view="pageBreakPreview" zoomScaleNormal="100" zoomScaleSheetLayoutView="100" workbookViewId="0">
      <selection activeCell="J8" sqref="J8"/>
    </sheetView>
  </sheetViews>
  <sheetFormatPr baseColWidth="10" defaultColWidth="11.44140625" defaultRowHeight="13.8"/>
  <cols>
    <col min="1" max="1" width="8" style="14" customWidth="1"/>
    <col min="2" max="2" width="13.33203125" style="14" customWidth="1"/>
    <col min="3" max="3" width="64.33203125" style="14" customWidth="1"/>
    <col min="4" max="4" width="20.44140625" style="14" customWidth="1"/>
    <col min="5" max="8" width="19.33203125" style="15" customWidth="1"/>
    <col min="9" max="9" width="9" style="14" customWidth="1"/>
    <col min="10" max="16384" width="11.44140625" style="14"/>
  </cols>
  <sheetData>
    <row r="1" spans="2:8" ht="12.75" customHeight="1">
      <c r="B1" s="38" t="s">
        <v>0</v>
      </c>
      <c r="C1" s="38"/>
      <c r="D1" s="38"/>
      <c r="E1" s="38"/>
      <c r="F1" s="38"/>
      <c r="G1" s="38"/>
      <c r="H1" s="38"/>
    </row>
    <row r="5" spans="2:8" ht="27.75" customHeight="1">
      <c r="B5" s="39" t="s">
        <v>1</v>
      </c>
      <c r="C5" s="39"/>
      <c r="D5" s="39"/>
      <c r="E5" s="39"/>
      <c r="F5" s="39"/>
      <c r="G5" s="39"/>
      <c r="H5" s="39"/>
    </row>
    <row r="6" spans="2:8" ht="39.75" customHeight="1">
      <c r="B6" s="40" t="s">
        <v>2</v>
      </c>
      <c r="C6" s="40"/>
      <c r="D6" s="40"/>
      <c r="E6" s="40"/>
      <c r="F6" s="40"/>
      <c r="G6" s="40"/>
      <c r="H6" s="40"/>
    </row>
    <row r="7" spans="2:8" ht="14.4" thickBot="1"/>
    <row r="8" spans="2:8" ht="27" customHeight="1" thickBot="1">
      <c r="B8" s="17" t="s">
        <v>3</v>
      </c>
      <c r="C8" s="18" t="s">
        <v>4</v>
      </c>
      <c r="D8" s="18" t="s">
        <v>5</v>
      </c>
      <c r="E8" s="18" t="s">
        <v>6</v>
      </c>
      <c r="F8" s="18" t="s">
        <v>7</v>
      </c>
      <c r="G8" s="18" t="s">
        <v>8</v>
      </c>
      <c r="H8" s="36" t="s">
        <v>9</v>
      </c>
    </row>
    <row r="9" spans="2:8" s="16" customFormat="1" ht="24" customHeight="1">
      <c r="B9" s="44" t="s">
        <v>10</v>
      </c>
      <c r="C9" s="19" t="s">
        <v>11</v>
      </c>
      <c r="D9" s="20"/>
      <c r="E9" s="21"/>
      <c r="F9" s="21"/>
      <c r="G9" s="21"/>
      <c r="H9" s="22">
        <f>D9</f>
        <v>0</v>
      </c>
    </row>
    <row r="10" spans="2:8" s="16" customFormat="1" ht="41.4">
      <c r="B10" s="45"/>
      <c r="C10" s="23" t="s">
        <v>12</v>
      </c>
      <c r="D10" s="20"/>
      <c r="E10" s="24"/>
      <c r="F10" s="21"/>
      <c r="G10" s="21"/>
      <c r="H10" s="22">
        <f>D10+E10</f>
        <v>0</v>
      </c>
    </row>
    <row r="11" spans="2:8" s="16" customFormat="1" ht="41.4">
      <c r="B11" s="45"/>
      <c r="C11" s="23" t="s">
        <v>13</v>
      </c>
      <c r="D11" s="21"/>
      <c r="E11" s="24"/>
      <c r="F11" s="24"/>
      <c r="G11" s="24"/>
      <c r="H11" s="22">
        <f>E11+F11+G11</f>
        <v>0</v>
      </c>
    </row>
    <row r="12" spans="2:8" s="16" customFormat="1" ht="41.4">
      <c r="B12" s="45"/>
      <c r="C12" s="23" t="s">
        <v>14</v>
      </c>
      <c r="D12" s="21"/>
      <c r="E12" s="24"/>
      <c r="F12" s="24"/>
      <c r="G12" s="24"/>
      <c r="H12" s="22">
        <f>E12+F12+G12</f>
        <v>0</v>
      </c>
    </row>
    <row r="13" spans="2:8" s="16" customFormat="1" ht="42" thickBot="1">
      <c r="B13" s="46"/>
      <c r="C13" s="25" t="s">
        <v>15</v>
      </c>
      <c r="D13" s="26"/>
      <c r="E13" s="27"/>
      <c r="F13" s="27"/>
      <c r="G13" s="27"/>
      <c r="H13" s="28">
        <f>D13+E13+F13+G13</f>
        <v>0</v>
      </c>
    </row>
    <row r="14" spans="2:8" s="16" customFormat="1" ht="26.25" customHeight="1">
      <c r="B14" s="29" t="s">
        <v>16</v>
      </c>
      <c r="C14" s="30" t="s">
        <v>17</v>
      </c>
      <c r="D14" s="31"/>
      <c r="E14" s="31"/>
      <c r="F14" s="31"/>
      <c r="G14" s="31"/>
      <c r="H14" s="32">
        <v>0</v>
      </c>
    </row>
    <row r="15" spans="2:8" s="16" customFormat="1" ht="31.2" customHeight="1" thickBot="1">
      <c r="B15" s="41" t="s">
        <v>18</v>
      </c>
      <c r="C15" s="42"/>
      <c r="D15" s="33">
        <f>SUM(D9:D13)</f>
        <v>0</v>
      </c>
      <c r="E15" s="34">
        <f>SUM(E10:E13)</f>
        <v>0</v>
      </c>
      <c r="F15" s="34">
        <f>SUM(F11:F13)</f>
        <v>0</v>
      </c>
      <c r="G15" s="34">
        <f>SUM(G11:G13)</f>
        <v>0</v>
      </c>
      <c r="H15" s="35">
        <f>SUM(H9:H13)</f>
        <v>0</v>
      </c>
    </row>
    <row r="17" spans="3:7">
      <c r="C17" s="43" t="s">
        <v>19</v>
      </c>
      <c r="D17" s="43"/>
      <c r="E17" s="43"/>
      <c r="F17" s="43"/>
      <c r="G17" s="43"/>
    </row>
  </sheetData>
  <mergeCells count="6">
    <mergeCell ref="B1:H1"/>
    <mergeCell ref="B5:H5"/>
    <mergeCell ref="B6:H6"/>
    <mergeCell ref="B15:C15"/>
    <mergeCell ref="C17:G17"/>
    <mergeCell ref="B9:B1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1"/>
  <sheetViews>
    <sheetView tabSelected="1" view="pageBreakPreview" topLeftCell="A19" zoomScaleNormal="100" zoomScaleSheetLayoutView="100" workbookViewId="0">
      <selection activeCell="B25" sqref="B25:B31"/>
    </sheetView>
  </sheetViews>
  <sheetFormatPr baseColWidth="10" defaultColWidth="11.44140625" defaultRowHeight="13.2"/>
  <cols>
    <col min="1" max="1" width="8" customWidth="1"/>
    <col min="2" max="2" width="13.33203125" style="11" customWidth="1"/>
    <col min="3" max="3" width="55.44140625" style="11" customWidth="1"/>
    <col min="4" max="4" width="14.6640625" style="2" customWidth="1"/>
    <col min="5" max="5" width="19.33203125" style="2" customWidth="1"/>
    <col min="6" max="6" width="7.44140625" customWidth="1"/>
  </cols>
  <sheetData>
    <row r="1" spans="2:5" ht="12.75" customHeight="1">
      <c r="B1" s="47" t="s">
        <v>0</v>
      </c>
      <c r="C1" s="47"/>
      <c r="D1" s="47"/>
      <c r="E1" s="47"/>
    </row>
    <row r="5" spans="2:5" ht="27.75" customHeight="1">
      <c r="B5" s="55" t="s">
        <v>20</v>
      </c>
      <c r="C5" s="55"/>
      <c r="D5" s="55"/>
      <c r="E5" s="55"/>
    </row>
    <row r="6" spans="2:5" ht="57" customHeight="1">
      <c r="B6" s="54" t="s">
        <v>2</v>
      </c>
      <c r="C6" s="54"/>
      <c r="D6" s="54"/>
      <c r="E6" s="54"/>
    </row>
    <row r="8" spans="2:5" ht="14.4">
      <c r="B8" s="5" t="s">
        <v>3</v>
      </c>
      <c r="C8" s="5" t="s">
        <v>4</v>
      </c>
      <c r="D8" s="5" t="s">
        <v>21</v>
      </c>
      <c r="E8" s="5" t="s">
        <v>22</v>
      </c>
    </row>
    <row r="9" spans="2:5" ht="13.8">
      <c r="B9" s="48" t="s">
        <v>23</v>
      </c>
      <c r="C9" s="48"/>
      <c r="D9" s="48"/>
      <c r="E9" s="48"/>
    </row>
    <row r="10" spans="2:5" s="1" customFormat="1" ht="27" customHeight="1">
      <c r="B10" s="8" t="s">
        <v>24</v>
      </c>
      <c r="C10" s="49" t="s">
        <v>25</v>
      </c>
      <c r="D10" s="6" t="s">
        <v>26</v>
      </c>
      <c r="E10" s="4"/>
    </row>
    <row r="11" spans="2:5" s="1" customFormat="1" ht="13.8">
      <c r="B11" s="8" t="s">
        <v>27</v>
      </c>
      <c r="C11" s="50"/>
      <c r="D11" s="6" t="s">
        <v>28</v>
      </c>
      <c r="E11" s="4"/>
    </row>
    <row r="12" spans="2:5" s="1" customFormat="1" ht="13.8">
      <c r="B12" s="8" t="s">
        <v>29</v>
      </c>
      <c r="C12" s="3" t="s">
        <v>30</v>
      </c>
      <c r="D12" s="6" t="s">
        <v>31</v>
      </c>
      <c r="E12" s="4"/>
    </row>
    <row r="13" spans="2:5" s="1" customFormat="1" ht="13.8">
      <c r="B13" s="8" t="s">
        <v>32</v>
      </c>
      <c r="C13" s="3" t="s">
        <v>33</v>
      </c>
      <c r="D13" s="6" t="s">
        <v>34</v>
      </c>
      <c r="E13" s="4"/>
    </row>
    <row r="14" spans="2:5" s="1" customFormat="1" ht="13.5" customHeight="1">
      <c r="B14" s="48" t="s">
        <v>35</v>
      </c>
      <c r="C14" s="48"/>
      <c r="D14" s="48"/>
      <c r="E14" s="48"/>
    </row>
    <row r="15" spans="2:5" s="1" customFormat="1" ht="27.6">
      <c r="B15" s="8" t="s">
        <v>36</v>
      </c>
      <c r="C15" s="49" t="s">
        <v>37</v>
      </c>
      <c r="D15" s="9" t="s">
        <v>38</v>
      </c>
      <c r="E15" s="4"/>
    </row>
    <row r="16" spans="2:5" s="1" customFormat="1" ht="27.6">
      <c r="B16" s="8" t="s">
        <v>39</v>
      </c>
      <c r="C16" s="53"/>
      <c r="D16" s="9" t="s">
        <v>40</v>
      </c>
      <c r="E16" s="4"/>
    </row>
    <row r="17" spans="2:5" s="1" customFormat="1" ht="27.6">
      <c r="B17" s="8" t="s">
        <v>41</v>
      </c>
      <c r="C17" s="50"/>
      <c r="D17" s="9" t="s">
        <v>42</v>
      </c>
      <c r="E17" s="4"/>
    </row>
    <row r="18" spans="2:5" s="1" customFormat="1" ht="27.6">
      <c r="B18" s="8" t="s">
        <v>43</v>
      </c>
      <c r="C18" s="3" t="s">
        <v>44</v>
      </c>
      <c r="D18" s="9" t="s">
        <v>45</v>
      </c>
      <c r="E18" s="4"/>
    </row>
    <row r="19" spans="2:5" s="1" customFormat="1" ht="27.6">
      <c r="B19" s="8" t="s">
        <v>46</v>
      </c>
      <c r="C19" s="3" t="s">
        <v>47</v>
      </c>
      <c r="D19" s="9" t="s">
        <v>45</v>
      </c>
      <c r="E19" s="4"/>
    </row>
    <row r="20" spans="2:5" s="1" customFormat="1" ht="27.6">
      <c r="B20" s="8" t="s">
        <v>48</v>
      </c>
      <c r="C20" s="3" t="s">
        <v>49</v>
      </c>
      <c r="D20" s="9" t="s">
        <v>45</v>
      </c>
      <c r="E20" s="4"/>
    </row>
    <row r="21" spans="2:5" s="1" customFormat="1" ht="27.6">
      <c r="B21" s="8" t="s">
        <v>50</v>
      </c>
      <c r="C21" s="3" t="s">
        <v>51</v>
      </c>
      <c r="D21" s="9" t="s">
        <v>45</v>
      </c>
      <c r="E21" s="4"/>
    </row>
    <row r="22" spans="2:5" s="1" customFormat="1" ht="27.6">
      <c r="B22" s="8" t="s">
        <v>52</v>
      </c>
      <c r="C22" s="3" t="s">
        <v>53</v>
      </c>
      <c r="D22" s="9" t="s">
        <v>45</v>
      </c>
      <c r="E22" s="4"/>
    </row>
    <row r="23" spans="2:5" s="1" customFormat="1" ht="27.6">
      <c r="B23" s="8" t="s">
        <v>54</v>
      </c>
      <c r="C23" s="3" t="s">
        <v>55</v>
      </c>
      <c r="D23" s="9" t="s">
        <v>45</v>
      </c>
      <c r="E23" s="4"/>
    </row>
    <row r="24" spans="2:5" s="1" customFormat="1" ht="13.5" customHeight="1">
      <c r="B24" s="48" t="s">
        <v>56</v>
      </c>
      <c r="C24" s="48"/>
      <c r="D24" s="48"/>
      <c r="E24" s="48"/>
    </row>
    <row r="25" spans="2:5" s="1" customFormat="1" ht="27.6">
      <c r="B25" s="8" t="s">
        <v>57</v>
      </c>
      <c r="C25" s="10" t="s">
        <v>89</v>
      </c>
      <c r="D25" s="9" t="s">
        <v>59</v>
      </c>
      <c r="E25" s="4"/>
    </row>
    <row r="26" spans="2:5" s="1" customFormat="1" ht="13.8">
      <c r="B26" s="8" t="s">
        <v>58</v>
      </c>
      <c r="C26" s="10" t="s">
        <v>61</v>
      </c>
      <c r="D26" s="9" t="s">
        <v>62</v>
      </c>
      <c r="E26" s="4"/>
    </row>
    <row r="27" spans="2:5" s="1" customFormat="1" ht="13.8">
      <c r="B27" s="8" t="s">
        <v>60</v>
      </c>
      <c r="C27" s="10" t="s">
        <v>64</v>
      </c>
      <c r="D27" s="9" t="s">
        <v>65</v>
      </c>
      <c r="E27" s="4"/>
    </row>
    <row r="28" spans="2:5" ht="13.8">
      <c r="B28" s="8" t="s">
        <v>63</v>
      </c>
      <c r="C28" s="10" t="s">
        <v>67</v>
      </c>
      <c r="D28" s="9" t="s">
        <v>62</v>
      </c>
      <c r="E28" s="4"/>
    </row>
    <row r="29" spans="2:5" ht="13.8">
      <c r="B29" s="8" t="s">
        <v>66</v>
      </c>
      <c r="C29" s="10" t="s">
        <v>69</v>
      </c>
      <c r="D29" s="9" t="s">
        <v>70</v>
      </c>
      <c r="E29" s="4"/>
    </row>
    <row r="30" spans="2:5" ht="27" customHeight="1">
      <c r="B30" s="8" t="s">
        <v>68</v>
      </c>
      <c r="C30" s="51" t="s">
        <v>72</v>
      </c>
      <c r="D30" s="9" t="s">
        <v>70</v>
      </c>
      <c r="E30" s="4"/>
    </row>
    <row r="31" spans="2:5" ht="13.8">
      <c r="B31" s="8" t="s">
        <v>71</v>
      </c>
      <c r="C31" s="52"/>
      <c r="D31" s="9" t="s">
        <v>73</v>
      </c>
      <c r="E31" s="4"/>
    </row>
  </sheetData>
  <mergeCells count="9">
    <mergeCell ref="B1:E1"/>
    <mergeCell ref="B9:E9"/>
    <mergeCell ref="B14:E14"/>
    <mergeCell ref="C10:C11"/>
    <mergeCell ref="C30:C31"/>
    <mergeCell ref="C15:C17"/>
    <mergeCell ref="B24:E24"/>
    <mergeCell ref="B6:E6"/>
    <mergeCell ref="B5:E5"/>
  </mergeCells>
  <phoneticPr fontId="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3BF91-F7F1-40D6-B783-76E8F108933D}">
  <sheetPr>
    <pageSetUpPr fitToPage="1"/>
  </sheetPr>
  <dimension ref="B1:E11"/>
  <sheetViews>
    <sheetView view="pageBreakPreview" zoomScaleNormal="100" zoomScaleSheetLayoutView="100" workbookViewId="0">
      <selection activeCell="C24" sqref="C24"/>
    </sheetView>
  </sheetViews>
  <sheetFormatPr baseColWidth="10" defaultColWidth="11.44140625" defaultRowHeight="13.2"/>
  <cols>
    <col min="1" max="1" width="8" customWidth="1"/>
    <col min="2" max="2" width="13.33203125" style="11" customWidth="1"/>
    <col min="3" max="3" width="55.44140625" style="11" customWidth="1"/>
    <col min="4" max="4" width="14.6640625" style="2" customWidth="1"/>
    <col min="5" max="5" width="19.33203125" style="2" customWidth="1"/>
    <col min="6" max="6" width="7.44140625" customWidth="1"/>
  </cols>
  <sheetData>
    <row r="1" spans="2:5" ht="12.75" customHeight="1">
      <c r="B1" s="47" t="s">
        <v>0</v>
      </c>
      <c r="C1" s="47"/>
      <c r="D1" s="47"/>
      <c r="E1" s="47"/>
    </row>
    <row r="5" spans="2:5" ht="27.75" customHeight="1">
      <c r="B5" s="55" t="s">
        <v>74</v>
      </c>
      <c r="C5" s="55"/>
      <c r="D5" s="55"/>
      <c r="E5" s="55"/>
    </row>
    <row r="6" spans="2:5" ht="54.75" customHeight="1">
      <c r="B6" s="54" t="str">
        <f>BPU!B6</f>
        <v>Mise à jour et maintenance de la carte interactive de l’EPA Euroméditerranée</v>
      </c>
      <c r="C6" s="54"/>
      <c r="D6" s="54"/>
      <c r="E6" s="54"/>
    </row>
    <row r="8" spans="2:5" ht="14.4">
      <c r="B8" s="5" t="s">
        <v>3</v>
      </c>
      <c r="C8" s="5" t="s">
        <v>4</v>
      </c>
      <c r="D8" s="5" t="s">
        <v>21</v>
      </c>
      <c r="E8" s="5" t="s">
        <v>22</v>
      </c>
    </row>
    <row r="9" spans="2:5" s="1" customFormat="1" ht="13.8">
      <c r="B9" s="8" t="s">
        <v>75</v>
      </c>
      <c r="C9" s="3" t="s">
        <v>76</v>
      </c>
      <c r="D9" s="9" t="s">
        <v>77</v>
      </c>
      <c r="E9" s="4"/>
    </row>
    <row r="10" spans="2:5" s="1" customFormat="1" ht="13.8">
      <c r="B10" s="8" t="s">
        <v>78</v>
      </c>
      <c r="C10" s="3" t="s">
        <v>79</v>
      </c>
      <c r="D10" s="9" t="s">
        <v>77</v>
      </c>
      <c r="E10" s="4"/>
    </row>
    <row r="11" spans="2:5" s="1" customFormat="1" ht="13.8">
      <c r="B11" s="8" t="s">
        <v>80</v>
      </c>
      <c r="C11" s="3" t="s">
        <v>81</v>
      </c>
      <c r="D11" s="9" t="s">
        <v>77</v>
      </c>
      <c r="E11" s="4"/>
    </row>
  </sheetData>
  <mergeCells count="3">
    <mergeCell ref="B1:E1"/>
    <mergeCell ref="B5:E5"/>
    <mergeCell ref="B6:E6"/>
  </mergeCells>
  <phoneticPr fontId="11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FFB4-AE23-4582-9F9D-B21214F759D2}">
  <sheetPr>
    <pageSetUpPr fitToPage="1"/>
  </sheetPr>
  <dimension ref="B1:G38"/>
  <sheetViews>
    <sheetView view="pageBreakPreview" topLeftCell="A21" zoomScaleNormal="100" zoomScaleSheetLayoutView="100" workbookViewId="0">
      <selection activeCell="C31" sqref="C31"/>
    </sheetView>
  </sheetViews>
  <sheetFormatPr baseColWidth="10" defaultColWidth="11.44140625" defaultRowHeight="13.2"/>
  <cols>
    <col min="1" max="1" width="8" customWidth="1"/>
    <col min="2" max="2" width="13.33203125" style="11" customWidth="1"/>
    <col min="3" max="3" width="55.44140625" style="11" customWidth="1"/>
    <col min="4" max="5" width="14.6640625" style="2" customWidth="1"/>
    <col min="6" max="7" width="19.33203125" style="2" customWidth="1"/>
    <col min="8" max="8" width="7.5546875" customWidth="1"/>
  </cols>
  <sheetData>
    <row r="1" spans="2:7" ht="12.75" customHeight="1">
      <c r="B1" s="47" t="s">
        <v>0</v>
      </c>
      <c r="C1" s="47"/>
      <c r="D1" s="47"/>
      <c r="E1" s="47"/>
      <c r="F1" s="47"/>
      <c r="G1" s="47"/>
    </row>
    <row r="5" spans="2:7" ht="27.75" customHeight="1">
      <c r="B5" s="55" t="s">
        <v>82</v>
      </c>
      <c r="C5" s="55"/>
      <c r="D5" s="55"/>
      <c r="E5" s="55"/>
      <c r="F5" s="55"/>
      <c r="G5" s="55"/>
    </row>
    <row r="6" spans="2:7" ht="51" customHeight="1">
      <c r="B6" s="54" t="s">
        <v>83</v>
      </c>
      <c r="C6" s="54"/>
      <c r="D6" s="54"/>
      <c r="E6" s="54"/>
      <c r="F6" s="54"/>
      <c r="G6" s="54"/>
    </row>
    <row r="7" spans="2:7" ht="15" customHeight="1">
      <c r="B7" s="7"/>
      <c r="C7" s="7"/>
      <c r="D7" s="7"/>
      <c r="E7" s="7"/>
      <c r="F7" s="7"/>
      <c r="G7" s="7"/>
    </row>
    <row r="8" spans="2:7" ht="18" customHeight="1">
      <c r="B8" s="59" t="s">
        <v>84</v>
      </c>
      <c r="C8" s="59"/>
      <c r="D8" s="59"/>
      <c r="E8" s="59"/>
      <c r="F8" s="59"/>
      <c r="G8" s="59"/>
    </row>
    <row r="10" spans="2:7" ht="30" customHeight="1">
      <c r="B10" s="5" t="s">
        <v>3</v>
      </c>
      <c r="C10" s="5" t="s">
        <v>4</v>
      </c>
      <c r="D10" s="5" t="s">
        <v>21</v>
      </c>
      <c r="E10" s="12" t="s">
        <v>85</v>
      </c>
      <c r="F10" s="5" t="s">
        <v>22</v>
      </c>
      <c r="G10" s="5" t="s">
        <v>86</v>
      </c>
    </row>
    <row r="11" spans="2:7" ht="13.8">
      <c r="B11" s="48" t="str">
        <f>BPU!B9</f>
        <v>Contenus représentant l'existant</v>
      </c>
      <c r="C11" s="48"/>
      <c r="D11" s="48"/>
      <c r="E11" s="48"/>
      <c r="F11" s="48"/>
      <c r="G11" s="48"/>
    </row>
    <row r="12" spans="2:7" s="1" customFormat="1" ht="27" customHeight="1">
      <c r="B12" s="8" t="str">
        <f>BPU!B10</f>
        <v>1.1</v>
      </c>
      <c r="C12" s="49" t="str">
        <f>BPU!C10</f>
        <v>Réalisation du plan 3D réaliste 
(MNT, orthophotographie et bâtiments en 3D)</v>
      </c>
      <c r="D12" s="6" t="str">
        <f>BPU!D10</f>
        <v>Le premier km²</v>
      </c>
      <c r="E12" s="6">
        <v>1</v>
      </c>
      <c r="F12" s="37">
        <f>BPU!E10</f>
        <v>0</v>
      </c>
      <c r="G12" s="4">
        <f>E12*F12</f>
        <v>0</v>
      </c>
    </row>
    <row r="13" spans="2:7" s="1" customFormat="1" ht="13.8">
      <c r="B13" s="8" t="str">
        <f>BPU!B11</f>
        <v>1.2</v>
      </c>
      <c r="C13" s="50"/>
      <c r="D13" s="6" t="str">
        <f>BPU!D11</f>
        <v>Le suivant</v>
      </c>
      <c r="E13" s="6">
        <v>6</v>
      </c>
      <c r="F13" s="37">
        <f>BPU!E11</f>
        <v>0</v>
      </c>
      <c r="G13" s="4">
        <f t="shared" ref="G13:G15" si="0">E13*F13</f>
        <v>0</v>
      </c>
    </row>
    <row r="14" spans="2:7" s="1" customFormat="1" ht="13.8">
      <c r="B14" s="8" t="str">
        <f>BPU!B12</f>
        <v>1.3</v>
      </c>
      <c r="C14" s="3" t="str">
        <f>BPU!C12</f>
        <v>Texturation haute définition de bâtiments à partir d'une prise de vue sol</v>
      </c>
      <c r="D14" s="6" t="str">
        <f>BPU!D12</f>
        <v>Kml de façade</v>
      </c>
      <c r="E14" s="6">
        <v>0</v>
      </c>
      <c r="F14" s="37">
        <f>BPU!E12</f>
        <v>0</v>
      </c>
      <c r="G14" s="4">
        <f t="shared" si="0"/>
        <v>0</v>
      </c>
    </row>
    <row r="15" spans="2:7" s="1" customFormat="1" ht="13.8">
      <c r="B15" s="8" t="str">
        <f>BPU!B13</f>
        <v>1.4</v>
      </c>
      <c r="C15" s="3" t="str">
        <f>BPU!C13</f>
        <v>Génération de la voirie en 3D réaliste et détaillée</v>
      </c>
      <c r="D15" s="6" t="str">
        <f>BPU!D13</f>
        <v>Kml de voirie</v>
      </c>
      <c r="E15" s="6">
        <v>0</v>
      </c>
      <c r="F15" s="37">
        <f>BPU!E13</f>
        <v>0</v>
      </c>
      <c r="G15" s="4">
        <f t="shared" si="0"/>
        <v>0</v>
      </c>
    </row>
    <row r="16" spans="2:7" s="1" customFormat="1" ht="13.5" customHeight="1">
      <c r="B16" s="48" t="str">
        <f>BPU!B14</f>
        <v>Contenus représentant les projets</v>
      </c>
      <c r="C16" s="48"/>
      <c r="D16" s="48"/>
      <c r="E16" s="48"/>
      <c r="F16" s="48"/>
      <c r="G16" s="48"/>
    </row>
    <row r="17" spans="2:7" s="1" customFormat="1" ht="27.6">
      <c r="B17" s="8" t="str">
        <f>BPU!B15</f>
        <v>2.1</v>
      </c>
      <c r="C17" s="49" t="str">
        <f>BPU!C15</f>
        <v xml:space="preserve">Modélisation 3D détaillée de plan d’urbanisme ou d'aménagement paysager (incluant volume simple pour projet bâti non défini) </v>
      </c>
      <c r="D17" s="6" t="str">
        <f>BPU!D15</f>
        <v>1 à 5 ha (prix à l'hectare)</v>
      </c>
      <c r="E17" s="6">
        <v>0</v>
      </c>
      <c r="F17" s="37">
        <f>BPU!E15</f>
        <v>0</v>
      </c>
      <c r="G17" s="4">
        <f t="shared" ref="G17:G25" si="1">E17*F17</f>
        <v>0</v>
      </c>
    </row>
    <row r="18" spans="2:7" s="1" customFormat="1" ht="27.6">
      <c r="B18" s="8" t="str">
        <f>BPU!B16</f>
        <v>2.2</v>
      </c>
      <c r="C18" s="53"/>
      <c r="D18" s="6" t="str">
        <f>BPU!D16</f>
        <v>5 à 10 ha (prix à l'hectare)</v>
      </c>
      <c r="E18" s="6">
        <v>12</v>
      </c>
      <c r="F18" s="37">
        <f>BPU!E16</f>
        <v>0</v>
      </c>
      <c r="G18" s="4">
        <f t="shared" si="1"/>
        <v>0</v>
      </c>
    </row>
    <row r="19" spans="2:7" s="1" customFormat="1" ht="27.6">
      <c r="B19" s="8" t="str">
        <f>BPU!B17</f>
        <v>2.3</v>
      </c>
      <c r="C19" s="50"/>
      <c r="D19" s="6" t="str">
        <f>BPU!D17</f>
        <v>Plus de 10 ha (prix à l'hectare)</v>
      </c>
      <c r="E19" s="6">
        <v>0</v>
      </c>
      <c r="F19" s="37">
        <f>BPU!E17</f>
        <v>0</v>
      </c>
      <c r="G19" s="4">
        <f t="shared" si="1"/>
        <v>0</v>
      </c>
    </row>
    <row r="20" spans="2:7" s="1" customFormat="1" ht="27.6">
      <c r="B20" s="8" t="str">
        <f>BPU!B18</f>
        <v>2.4</v>
      </c>
      <c r="C20" s="3" t="str">
        <f>BPU!C18</f>
        <v>Modélisation architecturale 3D à partir des dwg 
(SDP entre 100 et 1 000 m² SDP)</v>
      </c>
      <c r="D20" s="6" t="str">
        <f>BPU!D18</f>
        <v>Forfait</v>
      </c>
      <c r="E20" s="6">
        <v>2</v>
      </c>
      <c r="F20" s="37">
        <f>BPU!E18</f>
        <v>0</v>
      </c>
      <c r="G20" s="4">
        <f t="shared" si="1"/>
        <v>0</v>
      </c>
    </row>
    <row r="21" spans="2:7" s="1" customFormat="1" ht="27.6">
      <c r="B21" s="8" t="str">
        <f>BPU!B19</f>
        <v>2.5</v>
      </c>
      <c r="C21" s="3" t="str">
        <f>BPU!C19</f>
        <v>Modélisation architecturale 3D à partir des dwg 
(SDP entre 1 001 et 3 000 m² SDP)</v>
      </c>
      <c r="D21" s="6" t="str">
        <f>BPU!D19</f>
        <v>Forfait</v>
      </c>
      <c r="E21" s="6">
        <v>4</v>
      </c>
      <c r="F21" s="37">
        <f>BPU!E19</f>
        <v>0</v>
      </c>
      <c r="G21" s="4">
        <f t="shared" si="1"/>
        <v>0</v>
      </c>
    </row>
    <row r="22" spans="2:7" s="1" customFormat="1" ht="27.6">
      <c r="B22" s="8" t="str">
        <f>BPU!B20</f>
        <v>2.6</v>
      </c>
      <c r="C22" s="3" t="str">
        <f>BPU!C20</f>
        <v>Modélisation architecturale 3D à partir des dwg 
(SDP entre 3 001 et 6 000 m² SDP)</v>
      </c>
      <c r="D22" s="6" t="str">
        <f>BPU!D20</f>
        <v>Forfait</v>
      </c>
      <c r="E22" s="6">
        <v>4</v>
      </c>
      <c r="F22" s="37">
        <f>BPU!E20</f>
        <v>0</v>
      </c>
      <c r="G22" s="4">
        <f t="shared" si="1"/>
        <v>0</v>
      </c>
    </row>
    <row r="23" spans="2:7" s="1" customFormat="1" ht="27.6">
      <c r="B23" s="8" t="str">
        <f>BPU!B21</f>
        <v>2.7</v>
      </c>
      <c r="C23" s="3" t="str">
        <f>BPU!C21</f>
        <v>Modélisation architecturale 3D à partir des dwg 
(SDP entre 6 001 et 10 000 m² SDP)</v>
      </c>
      <c r="D23" s="6" t="str">
        <f>BPU!D21</f>
        <v>Forfait</v>
      </c>
      <c r="E23" s="6">
        <v>3</v>
      </c>
      <c r="F23" s="37">
        <f>BPU!E21</f>
        <v>0</v>
      </c>
      <c r="G23" s="4">
        <f t="shared" si="1"/>
        <v>0</v>
      </c>
    </row>
    <row r="24" spans="2:7" s="1" customFormat="1" ht="27.6">
      <c r="B24" s="8" t="str">
        <f>BPU!B22</f>
        <v>2.8</v>
      </c>
      <c r="C24" s="3" t="str">
        <f>BPU!C22</f>
        <v>Modélisation architecturale 3D à partir des dwg 
(SDP entre 10 001 et 20 000 m² SDP)</v>
      </c>
      <c r="D24" s="6" t="str">
        <f>BPU!D22</f>
        <v>Forfait</v>
      </c>
      <c r="E24" s="6">
        <v>0</v>
      </c>
      <c r="F24" s="37">
        <f>BPU!E22</f>
        <v>0</v>
      </c>
      <c r="G24" s="4">
        <f t="shared" si="1"/>
        <v>0</v>
      </c>
    </row>
    <row r="25" spans="2:7" s="1" customFormat="1" ht="27.6">
      <c r="B25" s="8" t="str">
        <f>BPU!B23</f>
        <v>2.9</v>
      </c>
      <c r="C25" s="3" t="str">
        <f>BPU!C23</f>
        <v>Insertion d'un bâtiment déjà modélisé en 3D respectant le CCTP du maître d'ouvrage</v>
      </c>
      <c r="D25" s="6" t="str">
        <f>BPU!D23</f>
        <v>Forfait</v>
      </c>
      <c r="E25" s="6">
        <v>15</v>
      </c>
      <c r="F25" s="37">
        <f>BPU!E23</f>
        <v>0</v>
      </c>
      <c r="G25" s="4">
        <f t="shared" si="1"/>
        <v>0</v>
      </c>
    </row>
    <row r="26" spans="2:7" s="1" customFormat="1" ht="13.5" customHeight="1">
      <c r="B26" s="48" t="str">
        <f>BPU!B24</f>
        <v>Prestations associées</v>
      </c>
      <c r="C26" s="48"/>
      <c r="D26" s="48"/>
      <c r="E26" s="48"/>
      <c r="F26" s="48"/>
      <c r="G26" s="48"/>
    </row>
    <row r="27" spans="2:7" s="1" customFormat="1" ht="27.6">
      <c r="B27" s="8" t="str">
        <f>BPU!B25</f>
        <v>3.1</v>
      </c>
      <c r="C27" s="10" t="str">
        <f>BPU!C25</f>
        <v>Intégration d’un projet dans le cadre d’une interface 3D d’aide à la décision (concours d’archi)</v>
      </c>
      <c r="D27" s="9" t="str">
        <f>BPU!D25</f>
        <v>Projet</v>
      </c>
      <c r="E27" s="6">
        <v>12</v>
      </c>
      <c r="F27" s="37">
        <f>BPU!E25</f>
        <v>0</v>
      </c>
      <c r="G27" s="4">
        <f t="shared" ref="G27:G33" si="2">E27*F27</f>
        <v>0</v>
      </c>
    </row>
    <row r="28" spans="2:7" ht="13.8">
      <c r="B28" s="8" t="str">
        <f>BPU!B26</f>
        <v>3.2</v>
      </c>
      <c r="C28" s="10" t="str">
        <f>BPU!C26</f>
        <v>Film simple (rendu maquette)</v>
      </c>
      <c r="D28" s="9" t="str">
        <f>BPU!D26</f>
        <v>Minute</v>
      </c>
      <c r="E28" s="6">
        <v>6</v>
      </c>
      <c r="F28" s="37">
        <f>BPU!E26</f>
        <v>0</v>
      </c>
      <c r="G28" s="4">
        <f t="shared" si="2"/>
        <v>0</v>
      </c>
    </row>
    <row r="29" spans="2:7" ht="13.8">
      <c r="B29" s="8" t="str">
        <f>BPU!B27</f>
        <v>3.3</v>
      </c>
      <c r="C29" s="10" t="str">
        <f>BPU!C27</f>
        <v>Perspective HD</v>
      </c>
      <c r="D29" s="9" t="str">
        <f>BPU!D27</f>
        <v>L’image</v>
      </c>
      <c r="E29" s="6">
        <v>4</v>
      </c>
      <c r="F29" s="37">
        <f>BPU!E27</f>
        <v>0</v>
      </c>
      <c r="G29" s="4">
        <f t="shared" si="2"/>
        <v>0</v>
      </c>
    </row>
    <row r="30" spans="2:7" ht="13.8">
      <c r="B30" s="8" t="str">
        <f>BPU!B28</f>
        <v>3.4</v>
      </c>
      <c r="C30" s="10" t="str">
        <f>BPU!C28</f>
        <v>Film HD Précalculé</v>
      </c>
      <c r="D30" s="9" t="str">
        <f>BPU!D28</f>
        <v>Minute</v>
      </c>
      <c r="E30" s="6">
        <v>2</v>
      </c>
      <c r="F30" s="37">
        <f>BPU!E28</f>
        <v>0</v>
      </c>
      <c r="G30" s="4">
        <f t="shared" si="2"/>
        <v>0</v>
      </c>
    </row>
    <row r="31" spans="2:7" ht="13.8">
      <c r="B31" s="8" t="str">
        <f>BPU!B29</f>
        <v>3.5</v>
      </c>
      <c r="C31" s="10" t="str">
        <f>BPU!C29</f>
        <v>Formation collaborateur</v>
      </c>
      <c r="D31" s="9" t="str">
        <f>BPU!D29</f>
        <v>L'heure</v>
      </c>
      <c r="E31" s="6">
        <v>2</v>
      </c>
      <c r="F31" s="37">
        <f>BPU!E29</f>
        <v>0</v>
      </c>
      <c r="G31" s="4">
        <f t="shared" si="2"/>
        <v>0</v>
      </c>
    </row>
    <row r="32" spans="2:7" ht="27" customHeight="1">
      <c r="B32" s="8" t="str">
        <f>BPU!B30</f>
        <v>3.6</v>
      </c>
      <c r="C32" s="51" t="str">
        <f>BPU!C30</f>
        <v>Réunion dans les locaux de l'EPAEM (en dehors des réunions trimestrielles de suivi)</v>
      </c>
      <c r="D32" s="9" t="str">
        <f>BPU!D30</f>
        <v>L'heure</v>
      </c>
      <c r="E32" s="6">
        <v>0</v>
      </c>
      <c r="F32" s="37">
        <f>BPU!E30</f>
        <v>0</v>
      </c>
      <c r="G32" s="4">
        <f t="shared" si="2"/>
        <v>0</v>
      </c>
    </row>
    <row r="33" spans="2:7" ht="13.8">
      <c r="B33" s="8" t="str">
        <f>BPU!B31</f>
        <v>3.7</v>
      </c>
      <c r="C33" s="52"/>
      <c r="D33" s="9" t="str">
        <f>BPU!D31</f>
        <v>La demi-journée</v>
      </c>
      <c r="E33" s="6">
        <v>2</v>
      </c>
      <c r="F33" s="37">
        <f>BPU!E31</f>
        <v>0</v>
      </c>
      <c r="G33" s="4">
        <f t="shared" si="2"/>
        <v>0</v>
      </c>
    </row>
    <row r="34" spans="2:7" ht="13.5" customHeight="1">
      <c r="B34" s="48" t="s">
        <v>87</v>
      </c>
      <c r="C34" s="48"/>
      <c r="D34" s="48"/>
      <c r="E34" s="48"/>
      <c r="F34" s="48"/>
      <c r="G34" s="48"/>
    </row>
    <row r="35" spans="2:7" ht="13.8">
      <c r="B35" s="8" t="str">
        <f>BPP!B9</f>
        <v>4.1</v>
      </c>
      <c r="C35" s="10" t="str">
        <f>BPP!C9</f>
        <v>Infographiste (Design d’interface, infographie 2D/3D, médias 2D/3D)</v>
      </c>
      <c r="D35" s="9" t="str">
        <f>BPP!D9</f>
        <v>Demi-journée</v>
      </c>
      <c r="E35" s="6">
        <v>7</v>
      </c>
      <c r="F35" s="37">
        <f>BPP!E9</f>
        <v>0</v>
      </c>
      <c r="G35" s="4">
        <f t="shared" ref="G35:G37" si="3">E35*F35</f>
        <v>0</v>
      </c>
    </row>
    <row r="36" spans="2:7" ht="13.8">
      <c r="B36" s="8" t="str">
        <f>BPP!B10</f>
        <v>4.2</v>
      </c>
      <c r="C36" s="10" t="str">
        <f>BPP!C10</f>
        <v>Chef de projet spécialisé en applications de simulation</v>
      </c>
      <c r="D36" s="9" t="str">
        <f>BPP!D10</f>
        <v>Demi-journée</v>
      </c>
      <c r="E36" s="6">
        <v>20</v>
      </c>
      <c r="F36" s="37">
        <f>BPP!E10</f>
        <v>0</v>
      </c>
      <c r="G36" s="4">
        <f t="shared" si="3"/>
        <v>0</v>
      </c>
    </row>
    <row r="37" spans="2:7" ht="13.8">
      <c r="B37" s="8" t="str">
        <f>BPP!B11</f>
        <v>4.3</v>
      </c>
      <c r="C37" s="10" t="str">
        <f>BPP!C11</f>
        <v>Ingénieur - Développeur d’applications sur le simulateur</v>
      </c>
      <c r="D37" s="9" t="str">
        <f>BPP!D11</f>
        <v>Demi-journée</v>
      </c>
      <c r="E37" s="6">
        <v>30</v>
      </c>
      <c r="F37" s="37">
        <f>BPP!E11</f>
        <v>0</v>
      </c>
      <c r="G37" s="4">
        <f t="shared" si="3"/>
        <v>0</v>
      </c>
    </row>
    <row r="38" spans="2:7" ht="20.25" customHeight="1">
      <c r="B38" s="56" t="s">
        <v>88</v>
      </c>
      <c r="C38" s="57"/>
      <c r="D38" s="57"/>
      <c r="E38" s="57"/>
      <c r="F38" s="58"/>
      <c r="G38" s="13">
        <f>SUM(G12:G15,G17:G25,G27:G33,G35:G37)</f>
        <v>0</v>
      </c>
    </row>
  </sheetData>
  <mergeCells count="12">
    <mergeCell ref="B6:G6"/>
    <mergeCell ref="B5:G5"/>
    <mergeCell ref="B1:G1"/>
    <mergeCell ref="B8:G8"/>
    <mergeCell ref="C12:C13"/>
    <mergeCell ref="C17:C19"/>
    <mergeCell ref="B11:G11"/>
    <mergeCell ref="B16:G16"/>
    <mergeCell ref="B26:G26"/>
    <mergeCell ref="B38:F38"/>
    <mergeCell ref="B34:G34"/>
    <mergeCell ref="C32:C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c30cd3-a72c-4203-8e25-394fd5f95892">
      <Terms xmlns="http://schemas.microsoft.com/office/infopath/2007/PartnerControls"/>
    </lcf76f155ced4ddcb4097134ff3c332f>
    <TaxCatchAll xmlns="0c0d10b8-ac8b-4966-b6a2-31d588eee3f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0EE663AA15B24EAEA0F35798C4E549" ma:contentTypeVersion="15" ma:contentTypeDescription="Crée un document." ma:contentTypeScope="" ma:versionID="f8589df1130100faad612c4d08f0eeb5">
  <xsd:schema xmlns:xsd="http://www.w3.org/2001/XMLSchema" xmlns:xs="http://www.w3.org/2001/XMLSchema" xmlns:p="http://schemas.microsoft.com/office/2006/metadata/properties" xmlns:ns2="c2c30cd3-a72c-4203-8e25-394fd5f95892" xmlns:ns3="0c0d10b8-ac8b-4966-b6a2-31d588eee3fe" targetNamespace="http://schemas.microsoft.com/office/2006/metadata/properties" ma:root="true" ma:fieldsID="3fc8bd7ce99cee71b1e72616bae07abf" ns2:_="" ns3:_="">
    <xsd:import namespace="c2c30cd3-a72c-4203-8e25-394fd5f95892"/>
    <xsd:import namespace="0c0d10b8-ac8b-4966-b6a2-31d588eee3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30cd3-a72c-4203-8e25-394fd5f95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d10b8-ac8b-4966-b6a2-31d588eee3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02fe017-b949-48c0-bad0-a319da0a788b}" ma:internalName="TaxCatchAll" ma:showField="CatchAllData" ma:web="0c0d10b8-ac8b-4966-b6a2-31d588eee3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B203F7-CBF9-4FAC-BF83-29644102BE6A}">
  <ds:schemaRefs>
    <ds:schemaRef ds:uri="http://schemas.microsoft.com/office/2006/metadata/properties"/>
    <ds:schemaRef ds:uri="http://schemas.microsoft.com/office/infopath/2007/PartnerControls"/>
    <ds:schemaRef ds:uri="c2c30cd3-a72c-4203-8e25-394fd5f95892"/>
    <ds:schemaRef ds:uri="0c0d10b8-ac8b-4966-b6a2-31d588eee3fe"/>
  </ds:schemaRefs>
</ds:datastoreItem>
</file>

<file path=customXml/itemProps2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2E51D1-C16D-4150-8BD8-7E2A976F60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c30cd3-a72c-4203-8e25-394fd5f95892"/>
    <ds:schemaRef ds:uri="0c0d10b8-ac8b-4966-b6a2-31d588eee3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DPGF</vt:lpstr>
      <vt:lpstr>BPU</vt:lpstr>
      <vt:lpstr>BPP</vt:lpstr>
      <vt:lpstr>DQE</vt:lpstr>
      <vt:lpstr>BPP!Zone_d_impression</vt:lpstr>
      <vt:lpstr>BPU!Zone_d_impression</vt:lpstr>
      <vt:lpstr>DPGF!Zone_d_impression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2025-11-03T09:44:17Z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0x010100420EE663AA15B24EAEA0F35798C4E549</vt:lpwstr>
  </property>
  <property fmtid="{D5CDD505-2E9C-101B-9397-08002B2CF9AE}" pid="3" name="MediaServiceImageTags">
    <vt:lpwstr/>
  </property>
</Properties>
</file>